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IMCA\ANUAL 2019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3" i="5"/>
  <c r="H22" i="5"/>
  <c r="H21" i="5"/>
  <c r="H19" i="5"/>
  <c r="H18" i="5"/>
  <c r="H17" i="5"/>
  <c r="H14" i="5"/>
  <c r="H13" i="5"/>
  <c r="H12" i="5"/>
  <c r="H11" i="5"/>
  <c r="H10" i="5"/>
  <c r="H9" i="5"/>
  <c r="H8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E22" i="5"/>
  <c r="E21" i="5"/>
  <c r="E20" i="5"/>
  <c r="H20" i="5" s="1"/>
  <c r="H16" i="5" s="1"/>
  <c r="E19" i="5"/>
  <c r="E18" i="5"/>
  <c r="E17" i="5"/>
  <c r="E14" i="5"/>
  <c r="E13" i="5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2" i="6"/>
  <c r="H41" i="6"/>
  <c r="H40" i="6"/>
  <c r="H39" i="6"/>
  <c r="H38" i="6"/>
  <c r="H37" i="6"/>
  <c r="H36" i="6"/>
  <c r="H35" i="6"/>
  <c r="H34" i="6"/>
  <c r="H26" i="6"/>
  <c r="H21" i="6"/>
  <c r="H16" i="6"/>
  <c r="H12" i="6"/>
  <c r="H11" i="6"/>
  <c r="H9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2" i="6"/>
  <c r="E41" i="6"/>
  <c r="E40" i="6"/>
  <c r="E39" i="6"/>
  <c r="E38" i="6"/>
  <c r="E37" i="6"/>
  <c r="E36" i="6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C42" i="5" l="1"/>
  <c r="G42" i="5"/>
  <c r="F42" i="5"/>
  <c r="D42" i="5"/>
  <c r="H6" i="5"/>
  <c r="E6" i="5"/>
  <c r="E42" i="5" s="1"/>
  <c r="E16" i="8"/>
  <c r="H6" i="8"/>
  <c r="H16" i="8" s="1"/>
  <c r="E43" i="6"/>
  <c r="H43" i="6" s="1"/>
  <c r="E33" i="6"/>
  <c r="H33" i="6" s="1"/>
  <c r="E23" i="6"/>
  <c r="H23" i="6" s="1"/>
  <c r="G77" i="6"/>
  <c r="F77" i="6"/>
  <c r="D77" i="6"/>
  <c r="E13" i="6"/>
  <c r="H13" i="6" s="1"/>
  <c r="C77" i="6"/>
  <c r="E5" i="6"/>
  <c r="H42" i="5"/>
  <c r="E25" i="5"/>
  <c r="E16" i="5"/>
  <c r="E77" i="6" l="1"/>
  <c r="H5" i="6"/>
  <c r="H77" i="6" s="1"/>
</calcChain>
</file>

<file path=xl/sharedStrings.xml><?xml version="1.0" encoding="utf-8"?>
<sst xmlns="http://schemas.openxmlformats.org/spreadsheetml/2006/main" count="206" uniqueCount="148">
  <si>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</si>
  <si>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</si>
  <si>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</si>
  <si>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</si>
  <si>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</si>
  <si>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</si>
  <si>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</si>
  <si>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</si>
  <si>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</si>
  <si>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</si>
  <si>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</si>
  <si>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</si>
  <si>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</si>
  <si>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</si>
  <si>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</si>
  <si>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</si>
  <si>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</si>
  <si>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</si>
  <si>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</si>
  <si>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</si>
  <si>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</si>
  <si>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</si>
  <si>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</si>
  <si>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</si>
  <si>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</si>
  <si>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</si>
  <si>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</si>
  <si>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</si>
  <si>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</si>
  <si>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</si>
  <si>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</si>
  <si>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</si>
  <si>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</si>
  <si>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</si>
  <si>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</si>
  <si>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</si>
  <si>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</si>
  <si>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</si>
  <si>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</si>
  <si>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</si>
  <si>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</si>
  <si>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</si>
  <si>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</si>
  <si>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</si>
  <si>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</si>
  <si>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</si>
  <si>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</si>
  <si>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</si>
  <si>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</si>
  <si>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</si>
  <si>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</si>
  <si>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</si>
  <si>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</si>
  <si>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</si>
  <si>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</si>
  <si>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</si>
  <si>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</si>
  <si>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</si>
  <si>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</si>
  <si>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</si>
  <si>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</si>
  <si>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</si>
  <si>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</si>
  <si>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</si>
  <si>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</si>
  <si>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</si>
  <si>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</si>
  <si>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</si>
  <si>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</si>
  <si>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</si>
  <si>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</si>
  <si>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</si>
  <si>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</si>
  <si>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</si>
  <si>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</si>
  <si>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</si>
  <si>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</si>
  <si>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</si>
  <si>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</si>
  <si>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</si>
  <si>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</si>
  <si>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</si>
  <si>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</si>
  <si>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</si>
  <si>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</si>
  <si>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</si>
  <si>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</si>
  <si>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</si>
  <si>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</si>
  <si>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</si>
  <si>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</si>
  <si>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</si>
  <si>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</si>
  <si>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</si>
  <si>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</si>
  <si>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</si>
  <si>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</si>
  <si>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</si>
  <si>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</si>
  <si>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</si>
  <si>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</si>
  <si>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</si>
  <si>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</si>
  <si>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</si>
  <si>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</si>
  <si>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</si>
  <si>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</si>
  <si>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</si>
  <si>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</si>
  <si>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</si>
  <si>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</si>
  <si>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</si>
  <si>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</si>
  <si>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</si>
  <si>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</si>
  <si>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</si>
  <si>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</si>
  <si>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</si>
  <si>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</si>
  <si>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</si>
  <si>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</si>
  <si>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</si>
  <si>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</si>
  <si>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</si>
  <si>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</si>
  <si>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</si>
  <si>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</si>
  <si>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</si>
  <si>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</si>
  <si>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</si>
  <si>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</si>
  <si>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</si>
  <si>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</si>
  <si>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</si>
  <si>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INSTITUTO MUNICIPAL DE CULTURA DE ACAMBARO GUANAJUATO
ESTADO ANALÍTICO DEL EJERCICIO DEL PRESUPUESTO DE EGRESOS
Clasificación por Objeto del Gasto (Capítulo y Concepto)
Del 1 de Enero al AL 31 DE DICIEMBRE DEL 2019</t>
  </si>
  <si>
    <t>INSTITUTO MUNICIPAL DE CULTURA DE ACAMBARO GUANAJUATO
ESTADO ANALÍTICO DEL EJERCICIO DEL PRESUPUESTO DE EGRESOS
Clasificación Económica (por Tipo de Gasto)
Del 1 de Enero al AL 31 DE DICIEMBRE DEL 2019</t>
  </si>
  <si>
    <t>ADMINISTRACIÓN</t>
  </si>
  <si>
    <t>INSTITUTO MUNICIPAL DE CULTURA DE ACAMBARO GUANAJUATO
ESTADO ANALÍTICO DEL EJERCICIO DEL PRESUPUESTO DE EGRESOS
Clasificación Administrativa
Del 1 de Enero al AL 31 DE DICIEMBRE DEL 2019</t>
  </si>
  <si>
    <t>Gobierno (Federal/Estatal/Municipal) de INSTITUTO MUNICIPAL DE CULTURA DE ACAMBARO GUANAJUATO
Estado Analítico del Ejercicio del Presupuesto de Egresos
Clasificación Administrativa
Del 1 de Enero al AL 31 DE DICIEMBRE DEL 2019</t>
  </si>
  <si>
    <t>Sector Paraestatal del Gobierno (Federal/Estatal/Municipal) de INSTITUTO MUNICIPAL DE CULTURA DE ACAMBARO GUANAJUATO
Estado Analítico del Ejercicio del Presupuesto de Egresos
Clasificación Administrativa
Del 1 de Enero al AL 31 DE DICIEMBRE DEL 2019</t>
  </si>
  <si>
    <t>INSTITUTO MUNICIPAL DE CULTURA DE ACAMBARO GUANAJUATO
ESTADO ANALÍTICO DEL EJERCICIO DEL PRESUPUESTO DE EGRESOS
Clasificación Funcional (Finalidad y Función)
Del 1 de Enero al AL 31 DE DICIEMBRE DEL 2019</t>
  </si>
  <si>
    <t>“Bajo protesta de decir verdad declaramos que los Estados Financieros y sus notas, son razonablemente correctos y son responsabilidad del emisor”.</t>
  </si>
  <si>
    <t>___________________________________________________________</t>
  </si>
  <si>
    <t>_______________________________________________________</t>
  </si>
  <si>
    <t>ING. CARLOS SAUCEDO ESPINOSA</t>
  </si>
  <si>
    <t>C.P. DIANA AGUILAR DURAN</t>
  </si>
  <si>
    <t>DIRECTOR GENERAL DEL IMCA</t>
  </si>
  <si>
    <t>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</si>
</sst>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workbookViewId="0">
      <selection activeCell="C13" sqref="C13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2686607.7299999995</v>
      </c>
      <c r="D5" s="14">
        <f>SUM(D6:D12)</f>
        <v>230934.14</v>
      </c>
      <c r="E5" s="14">
        <f>C5+D5</f>
        <v>2917541.8699999996</v>
      </c>
      <c r="F5" s="14">
        <f>SUM(F6:F12)</f>
        <v>2895334.24</v>
      </c>
      <c r="G5" s="14">
        <f>SUM(G6:G12)</f>
        <v>2895334.24</v>
      </c>
      <c r="H5" s="14">
        <f>E5-F5</f>
        <v>22207.629999999423</v>
      </c>
    </row>
    <row r="6" spans="1:8" x14ac:dyDescent="0.2">
      <c r="A6" s="49">
        <v>1100</v>
      </c>
      <c r="B6" s="11" t="s">
        <v>76</v>
      </c>
      <c r="C6" s="15">
        <v>1430395.05</v>
      </c>
      <c r="D6" s="15">
        <v>0</v>
      </c>
      <c r="E6" s="15">
        <f t="shared" ref="E6:E69" si="0">C6+D6</f>
        <v>1430395.05</v>
      </c>
      <c r="F6" s="15">
        <v>1429757.85</v>
      </c>
      <c r="G6" s="15">
        <v>1429757.85</v>
      </c>
      <c r="H6" s="15">
        <f t="shared" ref="H6:H69" si="1">E6-F6</f>
        <v>637.19999999995343</v>
      </c>
    </row>
    <row r="7" spans="1:8" x14ac:dyDescent="0.2">
      <c r="A7" s="49">
        <v>1200</v>
      </c>
      <c r="B7" s="11" t="s">
        <v>77</v>
      </c>
      <c r="C7" s="15">
        <v>826877.64</v>
      </c>
      <c r="D7" s="15">
        <v>104455.92</v>
      </c>
      <c r="E7" s="15">
        <f t="shared" si="0"/>
        <v>931333.56</v>
      </c>
      <c r="F7" s="15">
        <v>930891.18</v>
      </c>
      <c r="G7" s="15">
        <v>930891.18</v>
      </c>
      <c r="H7" s="15">
        <f t="shared" si="1"/>
        <v>442.38000000000466</v>
      </c>
    </row>
    <row r="8" spans="1:8" x14ac:dyDescent="0.2">
      <c r="A8" s="49">
        <v>1300</v>
      </c>
      <c r="B8" s="11" t="s">
        <v>78</v>
      </c>
      <c r="C8" s="15">
        <v>203295.28</v>
      </c>
      <c r="D8" s="15">
        <v>39435.370000000003</v>
      </c>
      <c r="E8" s="15">
        <f t="shared" si="0"/>
        <v>242730.65</v>
      </c>
      <c r="F8" s="15">
        <v>236402.06</v>
      </c>
      <c r="G8" s="15">
        <v>236402.06</v>
      </c>
      <c r="H8" s="15">
        <f t="shared" si="1"/>
        <v>6328.5899999999965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226039.76</v>
      </c>
      <c r="D10" s="15">
        <v>87042.85</v>
      </c>
      <c r="E10" s="15">
        <f t="shared" si="0"/>
        <v>313082.61</v>
      </c>
      <c r="F10" s="15">
        <v>298283.15000000002</v>
      </c>
      <c r="G10" s="15">
        <v>298283.15000000002</v>
      </c>
      <c r="H10" s="15">
        <f t="shared" si="1"/>
        <v>14799.459999999963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309366.59000000003</v>
      </c>
      <c r="D13" s="15">
        <f>SUM(D14:D22)</f>
        <v>17192.719999999998</v>
      </c>
      <c r="E13" s="15">
        <f t="shared" si="0"/>
        <v>326559.31</v>
      </c>
      <c r="F13" s="15">
        <f>SUM(F14:F22)</f>
        <v>210732.35</v>
      </c>
      <c r="G13" s="15">
        <f>SUM(G14:G22)</f>
        <v>210732.35</v>
      </c>
      <c r="H13" s="15">
        <f t="shared" si="1"/>
        <v>115826.95999999999</v>
      </c>
    </row>
    <row r="14" spans="1:8" x14ac:dyDescent="0.2">
      <c r="A14" s="49">
        <v>2100</v>
      </c>
      <c r="B14" s="11" t="s">
        <v>81</v>
      </c>
      <c r="C14" s="15">
        <v>105499.96</v>
      </c>
      <c r="D14" s="15">
        <v>38760.879999999997</v>
      </c>
      <c r="E14" s="15">
        <f t="shared" si="0"/>
        <v>144260.84</v>
      </c>
      <c r="F14" s="15">
        <v>98176.23</v>
      </c>
      <c r="G14" s="15">
        <v>98176.23</v>
      </c>
      <c r="H14" s="15">
        <f t="shared" si="1"/>
        <v>46084.61</v>
      </c>
    </row>
    <row r="15" spans="1:8" x14ac:dyDescent="0.2">
      <c r="A15" s="49">
        <v>2200</v>
      </c>
      <c r="B15" s="11" t="s">
        <v>82</v>
      </c>
      <c r="C15" s="15">
        <v>7500</v>
      </c>
      <c r="D15" s="15">
        <v>0</v>
      </c>
      <c r="E15" s="15">
        <f t="shared" si="0"/>
        <v>7500</v>
      </c>
      <c r="F15" s="15">
        <v>722.01</v>
      </c>
      <c r="G15" s="15">
        <v>722.01</v>
      </c>
      <c r="H15" s="15">
        <f t="shared" si="1"/>
        <v>6777.99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44000</v>
      </c>
      <c r="D17" s="15">
        <v>-7000</v>
      </c>
      <c r="E17" s="15">
        <f t="shared" si="0"/>
        <v>37000</v>
      </c>
      <c r="F17" s="15">
        <v>23088.959999999999</v>
      </c>
      <c r="G17" s="15">
        <v>23088.959999999999</v>
      </c>
      <c r="H17" s="15">
        <f t="shared" si="1"/>
        <v>13911.04</v>
      </c>
    </row>
    <row r="18" spans="1:8" x14ac:dyDescent="0.2">
      <c r="A18" s="49">
        <v>2500</v>
      </c>
      <c r="B18" s="11" t="s">
        <v>85</v>
      </c>
      <c r="C18" s="15">
        <v>6200</v>
      </c>
      <c r="D18" s="15">
        <v>0</v>
      </c>
      <c r="E18" s="15">
        <f t="shared" si="0"/>
        <v>6200</v>
      </c>
      <c r="F18" s="15">
        <v>0</v>
      </c>
      <c r="G18" s="15">
        <v>0</v>
      </c>
      <c r="H18" s="15">
        <f t="shared" si="1"/>
        <v>6200</v>
      </c>
    </row>
    <row r="19" spans="1:8" x14ac:dyDescent="0.2">
      <c r="A19" s="49">
        <v>2600</v>
      </c>
      <c r="B19" s="11" t="s">
        <v>86</v>
      </c>
      <c r="C19" s="15">
        <v>85666.63</v>
      </c>
      <c r="D19" s="15">
        <v>-19000</v>
      </c>
      <c r="E19" s="15">
        <f t="shared" si="0"/>
        <v>66666.63</v>
      </c>
      <c r="F19" s="15">
        <v>64421.61</v>
      </c>
      <c r="G19" s="15">
        <v>64421.61</v>
      </c>
      <c r="H19" s="15">
        <f t="shared" si="1"/>
        <v>2245.0200000000041</v>
      </c>
    </row>
    <row r="20" spans="1:8" x14ac:dyDescent="0.2">
      <c r="A20" s="49">
        <v>2700</v>
      </c>
      <c r="B20" s="11" t="s">
        <v>87</v>
      </c>
      <c r="C20" s="15">
        <v>5000</v>
      </c>
      <c r="D20" s="15">
        <v>19000</v>
      </c>
      <c r="E20" s="15">
        <f t="shared" si="0"/>
        <v>24000</v>
      </c>
      <c r="F20" s="15">
        <v>20278.63</v>
      </c>
      <c r="G20" s="15">
        <v>20278.63</v>
      </c>
      <c r="H20" s="15">
        <f t="shared" si="1"/>
        <v>3721.369999999999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55500</v>
      </c>
      <c r="D22" s="15">
        <v>-14568.16</v>
      </c>
      <c r="E22" s="15">
        <f t="shared" si="0"/>
        <v>40931.839999999997</v>
      </c>
      <c r="F22" s="15">
        <v>4044.91</v>
      </c>
      <c r="G22" s="15">
        <v>4044.91</v>
      </c>
      <c r="H22" s="15">
        <f t="shared" si="1"/>
        <v>36886.929999999993</v>
      </c>
    </row>
    <row r="23" spans="1:8" x14ac:dyDescent="0.2">
      <c r="A23" s="48" t="s">
        <v>69</v>
      </c>
      <c r="B23" s="7"/>
      <c r="C23" s="15">
        <f>SUM(C24:C32)</f>
        <v>1167669.4200000002</v>
      </c>
      <c r="D23" s="15">
        <f>SUM(D24:D32)</f>
        <v>-69862.089999999982</v>
      </c>
      <c r="E23" s="15">
        <f t="shared" si="0"/>
        <v>1097807.33</v>
      </c>
      <c r="F23" s="15">
        <f>SUM(F24:F32)</f>
        <v>912328.09000000008</v>
      </c>
      <c r="G23" s="15">
        <f>SUM(G24:G32)</f>
        <v>912328.09000000008</v>
      </c>
      <c r="H23" s="15">
        <f t="shared" si="1"/>
        <v>185479.24</v>
      </c>
    </row>
    <row r="24" spans="1:8" x14ac:dyDescent="0.2">
      <c r="A24" s="49">
        <v>3100</v>
      </c>
      <c r="B24" s="11" t="s">
        <v>90</v>
      </c>
      <c r="C24" s="15">
        <v>103655.92</v>
      </c>
      <c r="D24" s="15">
        <v>18191</v>
      </c>
      <c r="E24" s="15">
        <f t="shared" si="0"/>
        <v>121846.92</v>
      </c>
      <c r="F24" s="15">
        <v>103563</v>
      </c>
      <c r="G24" s="15">
        <v>103563</v>
      </c>
      <c r="H24" s="15">
        <f t="shared" si="1"/>
        <v>18283.919999999998</v>
      </c>
    </row>
    <row r="25" spans="1:8" x14ac:dyDescent="0.2">
      <c r="A25" s="49">
        <v>3200</v>
      </c>
      <c r="B25" s="11" t="s">
        <v>91</v>
      </c>
      <c r="C25" s="15">
        <v>205500</v>
      </c>
      <c r="D25" s="15">
        <v>13820.02</v>
      </c>
      <c r="E25" s="15">
        <f t="shared" si="0"/>
        <v>219320.02</v>
      </c>
      <c r="F25" s="15">
        <v>197618.02</v>
      </c>
      <c r="G25" s="15">
        <v>197618.02</v>
      </c>
      <c r="H25" s="15">
        <f t="shared" si="1"/>
        <v>21702</v>
      </c>
    </row>
    <row r="26" spans="1:8" x14ac:dyDescent="0.2">
      <c r="A26" s="49">
        <v>3300</v>
      </c>
      <c r="B26" s="11" t="s">
        <v>92</v>
      </c>
      <c r="C26" s="15">
        <v>0</v>
      </c>
      <c r="D26" s="15">
        <v>0</v>
      </c>
      <c r="E26" s="15">
        <f t="shared" si="0"/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49">
        <v>3400</v>
      </c>
      <c r="B27" s="11" t="s">
        <v>93</v>
      </c>
      <c r="C27" s="15">
        <v>15000</v>
      </c>
      <c r="D27" s="15">
        <v>8000</v>
      </c>
      <c r="E27" s="15">
        <f t="shared" si="0"/>
        <v>23000</v>
      </c>
      <c r="F27" s="15">
        <v>13808.58</v>
      </c>
      <c r="G27" s="15">
        <v>13808.58</v>
      </c>
      <c r="H27" s="15">
        <f t="shared" si="1"/>
        <v>9191.42</v>
      </c>
    </row>
    <row r="28" spans="1:8" x14ac:dyDescent="0.2">
      <c r="A28" s="49">
        <v>3500</v>
      </c>
      <c r="B28" s="11" t="s">
        <v>94</v>
      </c>
      <c r="C28" s="15">
        <v>53600</v>
      </c>
      <c r="D28" s="15">
        <v>15000</v>
      </c>
      <c r="E28" s="15">
        <f t="shared" si="0"/>
        <v>68600</v>
      </c>
      <c r="F28" s="15">
        <v>52094.18</v>
      </c>
      <c r="G28" s="15">
        <v>52094.18</v>
      </c>
      <c r="H28" s="15">
        <f t="shared" si="1"/>
        <v>16505.82</v>
      </c>
    </row>
    <row r="29" spans="1:8" x14ac:dyDescent="0.2">
      <c r="A29" s="49">
        <v>3600</v>
      </c>
      <c r="B29" s="11" t="s">
        <v>95</v>
      </c>
      <c r="C29" s="15">
        <v>0</v>
      </c>
      <c r="D29" s="15">
        <v>13000</v>
      </c>
      <c r="E29" s="15">
        <f t="shared" si="0"/>
        <v>13000</v>
      </c>
      <c r="F29" s="15">
        <v>12480</v>
      </c>
      <c r="G29" s="15">
        <v>12480</v>
      </c>
      <c r="H29" s="15">
        <f t="shared" si="1"/>
        <v>520</v>
      </c>
    </row>
    <row r="30" spans="1:8" x14ac:dyDescent="0.2">
      <c r="A30" s="49">
        <v>3700</v>
      </c>
      <c r="B30" s="11" t="s">
        <v>96</v>
      </c>
      <c r="C30" s="15">
        <v>33000</v>
      </c>
      <c r="D30" s="15">
        <v>3800</v>
      </c>
      <c r="E30" s="15">
        <f t="shared" si="0"/>
        <v>36800</v>
      </c>
      <c r="F30" s="15">
        <v>26186.33</v>
      </c>
      <c r="G30" s="15">
        <v>26186.33</v>
      </c>
      <c r="H30" s="15">
        <f t="shared" si="1"/>
        <v>10613.669999999998</v>
      </c>
    </row>
    <row r="31" spans="1:8" x14ac:dyDescent="0.2">
      <c r="A31" s="49">
        <v>3800</v>
      </c>
      <c r="B31" s="11" t="s">
        <v>97</v>
      </c>
      <c r="C31" s="15">
        <v>718347.66</v>
      </c>
      <c r="D31" s="15">
        <v>-147421.26999999999</v>
      </c>
      <c r="E31" s="15">
        <f t="shared" si="0"/>
        <v>570926.39</v>
      </c>
      <c r="F31" s="15">
        <v>463579.98</v>
      </c>
      <c r="G31" s="15">
        <v>463579.98</v>
      </c>
      <c r="H31" s="15">
        <f t="shared" si="1"/>
        <v>107346.41000000003</v>
      </c>
    </row>
    <row r="32" spans="1:8" x14ac:dyDescent="0.2">
      <c r="A32" s="49">
        <v>3900</v>
      </c>
      <c r="B32" s="11" t="s">
        <v>19</v>
      </c>
      <c r="C32" s="15">
        <v>38565.839999999997</v>
      </c>
      <c r="D32" s="15">
        <v>5748.16</v>
      </c>
      <c r="E32" s="15">
        <f t="shared" si="0"/>
        <v>44314</v>
      </c>
      <c r="F32" s="15">
        <v>42998</v>
      </c>
      <c r="G32" s="15">
        <v>42998</v>
      </c>
      <c r="H32" s="15">
        <f t="shared" si="1"/>
        <v>1316</v>
      </c>
    </row>
    <row r="33" spans="1:8" x14ac:dyDescent="0.2">
      <c r="A33" s="48" t="s">
        <v>70</v>
      </c>
      <c r="B33" s="7"/>
      <c r="C33" s="15">
        <f>SUM(C34:C42)</f>
        <v>1043130.48</v>
      </c>
      <c r="D33" s="15">
        <f>SUM(D34:D42)</f>
        <v>0</v>
      </c>
      <c r="E33" s="15">
        <f t="shared" si="0"/>
        <v>1043130.48</v>
      </c>
      <c r="F33" s="15">
        <f>SUM(F34:F42)</f>
        <v>1043130.36</v>
      </c>
      <c r="G33" s="15">
        <f>SUM(G34:G42)</f>
        <v>1043130.36</v>
      </c>
      <c r="H33" s="15">
        <f t="shared" si="1"/>
        <v>0.11999999999534339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1043130.48</v>
      </c>
      <c r="D37" s="15">
        <v>0</v>
      </c>
      <c r="E37" s="15">
        <f t="shared" si="0"/>
        <v>1043130.48</v>
      </c>
      <c r="F37" s="15">
        <v>1043130.36</v>
      </c>
      <c r="G37" s="15">
        <v>1043130.36</v>
      </c>
      <c r="H37" s="15">
        <f t="shared" si="1"/>
        <v>0.11999999999534339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12000</v>
      </c>
      <c r="D43" s="15">
        <f>SUM(D44:D52)</f>
        <v>0</v>
      </c>
      <c r="E43" s="15">
        <f t="shared" si="0"/>
        <v>12000</v>
      </c>
      <c r="F43" s="15">
        <f>SUM(F44:F52)</f>
        <v>0</v>
      </c>
      <c r="G43" s="15">
        <f>SUM(G44:G52)</f>
        <v>0</v>
      </c>
      <c r="H43" s="15">
        <f t="shared" si="1"/>
        <v>12000</v>
      </c>
    </row>
    <row r="44" spans="1:8" x14ac:dyDescent="0.2">
      <c r="A44" s="49">
        <v>5100</v>
      </c>
      <c r="B44" s="11" t="s">
        <v>105</v>
      </c>
      <c r="C44" s="15">
        <v>12000</v>
      </c>
      <c r="D44" s="15">
        <v>0</v>
      </c>
      <c r="E44" s="15">
        <f t="shared" si="0"/>
        <v>12000</v>
      </c>
      <c r="F44" s="15">
        <v>0</v>
      </c>
      <c r="G44" s="15">
        <v>0</v>
      </c>
      <c r="H44" s="15">
        <f t="shared" si="1"/>
        <v>12000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5218774.2199999988</v>
      </c>
      <c r="D77" s="17">
        <f t="shared" si="4"/>
        <v>178264.77000000002</v>
      </c>
      <c r="E77" s="17">
        <f t="shared" si="4"/>
        <v>5397038.9900000002</v>
      </c>
      <c r="F77" s="17">
        <f t="shared" si="4"/>
        <v>5061525.040000001</v>
      </c>
      <c r="G77" s="17">
        <f t="shared" si="4"/>
        <v>5061525.040000001</v>
      </c>
      <c r="H77" s="17">
        <f t="shared" si="4"/>
        <v>335513.94999999937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5206774.22</v>
      </c>
      <c r="D6" s="50">
        <v>178264.77</v>
      </c>
      <c r="E6" s="50">
        <f>C6+D6</f>
        <v>5385038.9899999993</v>
      </c>
      <c r="F6" s="50">
        <v>5061525.04</v>
      </c>
      <c r="G6" s="50">
        <v>5061525.04</v>
      </c>
      <c r="H6" s="50">
        <f>E6-F6</f>
        <v>323513.94999999925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12000</v>
      </c>
      <c r="D8" s="50">
        <v>0</v>
      </c>
      <c r="E8" s="50">
        <f>C8+D8</f>
        <v>12000</v>
      </c>
      <c r="F8" s="50">
        <v>0</v>
      </c>
      <c r="G8" s="50">
        <v>0</v>
      </c>
      <c r="H8" s="50">
        <f>E8-F8</f>
        <v>12000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5218774.22</v>
      </c>
      <c r="D16" s="17">
        <f>SUM(D6+D8+D10+D12+D14)</f>
        <v>178264.77</v>
      </c>
      <c r="E16" s="17">
        <f>SUM(E6+E8+E10+E12+E14)</f>
        <v>5397038.9899999993</v>
      </c>
      <c r="F16" s="17">
        <f t="shared" ref="F16:H16" si="0">SUM(F6+F8+F10+F12+F14)</f>
        <v>5061525.04</v>
      </c>
      <c r="G16" s="17">
        <f t="shared" si="0"/>
        <v>5061525.04</v>
      </c>
      <c r="H16" s="17">
        <f t="shared" si="0"/>
        <v>335513.94999999925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5218774.22</v>
      </c>
      <c r="D7" s="15">
        <v>178264.77</v>
      </c>
      <c r="E7" s="15">
        <f>C7+D7</f>
        <v>5397038.9899999993</v>
      </c>
      <c r="F7" s="15">
        <v>5061525.04</v>
      </c>
      <c r="G7" s="15">
        <v>5061525.04</v>
      </c>
      <c r="H7" s="15">
        <f>E7-F7</f>
        <v>335513.94999999925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5218774.22</v>
      </c>
      <c r="D16" s="23">
        <f t="shared" si="2"/>
        <v>178264.77</v>
      </c>
      <c r="E16" s="23">
        <f t="shared" si="2"/>
        <v>5397038.9899999993</v>
      </c>
      <c r="F16" s="23">
        <f t="shared" si="2"/>
        <v>5061525.04</v>
      </c>
      <c r="G16" s="23">
        <f t="shared" si="2"/>
        <v>5061525.04</v>
      </c>
      <c r="H16" s="23">
        <f t="shared" si="2"/>
        <v>335513.94999999925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0.399999999999999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0.399999999999999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0.399999999999999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0.399999999999999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0.399999999999999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0.399999999999999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0.399999999999999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0.399999999999999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topLeftCell="A19" workbookViewId="0">
      <selection activeCell="D52" sqref="D52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4395007.6900000004</v>
      </c>
      <c r="D6" s="15">
        <f t="shared" si="0"/>
        <v>-4312.1499999999996</v>
      </c>
      <c r="E6" s="15">
        <f t="shared" si="0"/>
        <v>4390695.54</v>
      </c>
      <c r="F6" s="15">
        <f t="shared" si="0"/>
        <v>4168877.87</v>
      </c>
      <c r="G6" s="15">
        <f t="shared" si="0"/>
        <v>4168877.87</v>
      </c>
      <c r="H6" s="15">
        <f t="shared" si="0"/>
        <v>221817.66999999993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4395007.6900000004</v>
      </c>
      <c r="D11" s="15">
        <v>-4312.1499999999996</v>
      </c>
      <c r="E11" s="15">
        <f t="shared" si="1"/>
        <v>4390695.54</v>
      </c>
      <c r="F11" s="15">
        <v>4168877.87</v>
      </c>
      <c r="G11" s="15">
        <v>4168877.87</v>
      </c>
      <c r="H11" s="15">
        <f t="shared" si="2"/>
        <v>221817.66999999993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823766.53</v>
      </c>
      <c r="D16" s="15">
        <f t="shared" si="3"/>
        <v>182576.92</v>
      </c>
      <c r="E16" s="15">
        <f t="shared" si="3"/>
        <v>1006343.4500000001</v>
      </c>
      <c r="F16" s="15">
        <f t="shared" si="3"/>
        <v>892647.17</v>
      </c>
      <c r="G16" s="15">
        <f t="shared" si="3"/>
        <v>892647.17</v>
      </c>
      <c r="H16" s="15">
        <f t="shared" si="3"/>
        <v>113696.28000000003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823766.53</v>
      </c>
      <c r="D20" s="15">
        <v>182576.92</v>
      </c>
      <c r="E20" s="15">
        <f t="shared" si="5"/>
        <v>1006343.4500000001</v>
      </c>
      <c r="F20" s="15">
        <v>892647.17</v>
      </c>
      <c r="G20" s="15">
        <v>892647.17</v>
      </c>
      <c r="H20" s="15">
        <f t="shared" si="4"/>
        <v>113696.28000000003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0.399999999999999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5218774.2200000007</v>
      </c>
      <c r="D42" s="23">
        <f t="shared" si="12"/>
        <v>178264.77000000002</v>
      </c>
      <c r="E42" s="23">
        <f t="shared" si="12"/>
        <v>5397038.9900000002</v>
      </c>
      <c r="F42" s="23">
        <f t="shared" si="12"/>
        <v>5061525.04</v>
      </c>
      <c r="G42" s="23">
        <f t="shared" si="12"/>
        <v>5061525.04</v>
      </c>
      <c r="H42" s="23">
        <f t="shared" si="12"/>
        <v>335513.94999999995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 t="s">
        <v>141</v>
      </c>
      <c r="B45" s="37"/>
      <c r="C45" s="37"/>
      <c r="D45" s="37"/>
      <c r="E45" s="37"/>
      <c r="F45" s="37"/>
      <c r="G45" s="37"/>
      <c r="H45" s="37"/>
    </row>
    <row r="49" spans="2:6" x14ac:dyDescent="0.2">
      <c r="B49" s="3" t="s">
        <v>142</v>
      </c>
      <c r="D49" s="64" t="s">
        <v>143</v>
      </c>
      <c r="E49" s="64"/>
      <c r="F49" s="64"/>
    </row>
    <row r="50" spans="2:6" x14ac:dyDescent="0.2">
      <c r="B50" s="63" t="s">
        <v>144</v>
      </c>
      <c r="D50" s="64" t="s">
        <v>145</v>
      </c>
      <c r="E50" s="64"/>
      <c r="F50" s="64"/>
    </row>
    <row r="51" spans="2:6" x14ac:dyDescent="0.2">
      <c r="B51" s="63" t="s">
        <v>146</v>
      </c>
      <c r="D51" s="64" t="s">
        <v>147</v>
      </c>
      <c r="E51" s="64"/>
      <c r="F51" s="64"/>
    </row>
  </sheetData>
  <sheetProtection formatCells="0" formatColumns="0" formatRows="0" autoFilter="0"/>
  <mergeCells count="7">
    <mergeCell ref="D50:F50"/>
    <mergeCell ref="D51:F51"/>
    <mergeCell ref="A1:H1"/>
    <mergeCell ref="A2:B4"/>
    <mergeCell ref="C2:G2"/>
    <mergeCell ref="H2:H3"/>
    <mergeCell ref="D49:F4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2018-03-08T21:21:25Z</cp:lastPrinted>
  <dcterms:created xsi:type="dcterms:W3CDTF">2014-02-10T03:37:14Z</dcterms:created>
  <dcterms:modified xsi:type="dcterms:W3CDTF">2020-02-19T19:09:53Z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